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Common\District Compensation Guide\"/>
    </mc:Choice>
  </mc:AlternateContent>
  <xr:revisionPtr revIDLastSave="0" documentId="13_ncr:1_{7E7EFB35-1608-4DA5-B803-B77E9E4F25B0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Sheet1" sheetId="1" r:id="rId1"/>
    <sheet name="Options" sheetId="2" r:id="rId2"/>
    <sheet name="Grid" sheetId="3" r:id="rId3"/>
  </sheets>
  <definedNames>
    <definedName name="Area">Options!$A$10:$A$18</definedName>
    <definedName name="AreaSalary">Options!$A$10:$B$18</definedName>
    <definedName name="AWA">Options!$A$20:$B$28</definedName>
    <definedName name="awalist">Options!$A$20:$A$28</definedName>
    <definedName name="EducationClass">Options!$A$1:$B$7</definedName>
    <definedName name="EducationLevel">Options!$A$1:$A$7</definedName>
    <definedName name="EducExpGrid">Grid!$B$2:$H$82</definedName>
    <definedName name="Enrollment">Options!$A$30:$B$34</definedName>
    <definedName name="enrollmentlist">Options!$A$30:$A$34</definedName>
    <definedName name="YesorNo">Options!$A$36:$A$38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H42" i="1"/>
  <c r="F20" i="1"/>
  <c r="H40" i="1" s="1"/>
  <c r="C58" i="1"/>
  <c r="H43" i="1"/>
  <c r="I28" i="1"/>
  <c r="I30" i="1" s="1"/>
  <c r="I34" i="1" s="1"/>
  <c r="I36" i="1" s="1"/>
  <c r="C59" i="1" l="1"/>
  <c r="I49" i="1"/>
  <c r="I51" i="1" s="1"/>
</calcChain>
</file>

<file path=xl/sharedStrings.xml><?xml version="1.0" encoding="utf-8"?>
<sst xmlns="http://schemas.openxmlformats.org/spreadsheetml/2006/main" count="190" uniqueCount="176">
  <si>
    <t>WORKSHEET FOR DETERMINING SUGGESTED COMPENSATION</t>
  </si>
  <si>
    <t>Years of Experience:</t>
  </si>
  <si>
    <t>Step 1</t>
  </si>
  <si>
    <t>Determine Base Salary</t>
  </si>
  <si>
    <t>Option B - Use District Provided Regional Data</t>
  </si>
  <si>
    <t>Step 2</t>
  </si>
  <si>
    <t>Determine Adjusted Base Salary</t>
  </si>
  <si>
    <t>Base Salary divided by 10</t>
  </si>
  <si>
    <t>Times number of months required</t>
  </si>
  <si>
    <t>Equals Adjusted Base Salary</t>
  </si>
  <si>
    <t>Step 3</t>
  </si>
  <si>
    <t>Multiply Adjusted Base Salary by Additional Add-On Factor</t>
  </si>
  <si>
    <t>Administrative Pastor</t>
  </si>
  <si>
    <t>Principal</t>
  </si>
  <si>
    <t>Total Individual Add-On Factor</t>
  </si>
  <si>
    <t>Suggested Salary</t>
  </si>
  <si>
    <t>Experience</t>
  </si>
  <si>
    <t>I</t>
  </si>
  <si>
    <t>II</t>
  </si>
  <si>
    <t>III</t>
  </si>
  <si>
    <t>IV</t>
  </si>
  <si>
    <t>V</t>
  </si>
  <si>
    <t>VI</t>
  </si>
  <si>
    <t>VII</t>
  </si>
  <si>
    <t xml:space="preserve">0 </t>
  </si>
  <si>
    <t xml:space="preserve">1 </t>
  </si>
  <si>
    <t xml:space="preserve">2 </t>
  </si>
  <si>
    <t xml:space="preserve">3 </t>
  </si>
  <si>
    <t xml:space="preserve">4 </t>
  </si>
  <si>
    <t xml:space="preserve">5 </t>
  </si>
  <si>
    <t xml:space="preserve">6 </t>
  </si>
  <si>
    <t xml:space="preserve">7 </t>
  </si>
  <si>
    <t xml:space="preserve">8 </t>
  </si>
  <si>
    <t xml:space="preserve">9 </t>
  </si>
  <si>
    <t xml:space="preserve">10 </t>
  </si>
  <si>
    <t xml:space="preserve">11 </t>
  </si>
  <si>
    <t xml:space="preserve">12 </t>
  </si>
  <si>
    <t xml:space="preserve">13 </t>
  </si>
  <si>
    <t xml:space="preserve">14 </t>
  </si>
  <si>
    <t xml:space="preserve">15 </t>
  </si>
  <si>
    <t xml:space="preserve">16 </t>
  </si>
  <si>
    <t xml:space="preserve">17 </t>
  </si>
  <si>
    <t xml:space="preserve">18 </t>
  </si>
  <si>
    <t xml:space="preserve">19 </t>
  </si>
  <si>
    <t xml:space="preserve">20 </t>
  </si>
  <si>
    <t xml:space="preserve">21 </t>
  </si>
  <si>
    <t xml:space="preserve">22 </t>
  </si>
  <si>
    <t xml:space="preserve">23 </t>
  </si>
  <si>
    <t xml:space="preserve">24 </t>
  </si>
  <si>
    <t xml:space="preserve">25 </t>
  </si>
  <si>
    <t xml:space="preserve">26 </t>
  </si>
  <si>
    <t xml:space="preserve">27 </t>
  </si>
  <si>
    <t xml:space="preserve">28 </t>
  </si>
  <si>
    <t xml:space="preserve">29 </t>
  </si>
  <si>
    <t xml:space="preserve">30 </t>
  </si>
  <si>
    <t xml:space="preserve">31 </t>
  </si>
  <si>
    <t xml:space="preserve">32 </t>
  </si>
  <si>
    <t xml:space="preserve">33 </t>
  </si>
  <si>
    <t xml:space="preserve">34 </t>
  </si>
  <si>
    <t xml:space="preserve">35 </t>
  </si>
  <si>
    <t>Monroe County</t>
  </si>
  <si>
    <t>Oakland County</t>
  </si>
  <si>
    <t>Ottawa and Kent Counties</t>
  </si>
  <si>
    <t>Saginaw Valley</t>
  </si>
  <si>
    <t>Wayne County</t>
  </si>
  <si>
    <t>Washtenaw County</t>
  </si>
  <si>
    <t>Other Michigan Areas</t>
  </si>
  <si>
    <t>Choose Enrollment Here</t>
  </si>
  <si>
    <t>1 - 250 Students</t>
  </si>
  <si>
    <t>251 - 500 Students</t>
  </si>
  <si>
    <t>501 or more Students</t>
  </si>
  <si>
    <t>Not a Senior Pastor</t>
  </si>
  <si>
    <t>Not a Principal</t>
  </si>
  <si>
    <t>Choose Answer</t>
  </si>
  <si>
    <t>Yes</t>
  </si>
  <si>
    <t>No</t>
  </si>
  <si>
    <t>Choose Education Level Here</t>
  </si>
  <si>
    <t xml:space="preserve">Name of Worker:  </t>
  </si>
  <si>
    <t xml:space="preserve">Fiscal Year:  </t>
  </si>
  <si>
    <t xml:space="preserve">Education Level:  </t>
  </si>
  <si>
    <t>Prior Congregations:  +</t>
  </si>
  <si>
    <t>Prior Secular Experience (if applicable):  +</t>
  </si>
  <si>
    <t>Total Years of Experience:  =</t>
  </si>
  <si>
    <t xml:space="preserve">Our Congregation:    </t>
  </si>
  <si>
    <t>Bachelor's Degree:</t>
  </si>
  <si>
    <t>Base Salary</t>
  </si>
  <si>
    <t>If Using Option B, Choose Area Here</t>
  </si>
  <si>
    <t>If Using Option A, Enter Base Salary:</t>
  </si>
  <si>
    <t>x</t>
  </si>
  <si>
    <t>=</t>
  </si>
  <si>
    <t>A.  Education/Experience Points:</t>
  </si>
  <si>
    <t>B.  Added Responsibilities</t>
  </si>
  <si>
    <t xml:space="preserve">     Special Duties</t>
  </si>
  <si>
    <t>C.  Performance Points</t>
  </si>
  <si>
    <t xml:space="preserve">     Reduction for no teaching certificate</t>
  </si>
  <si>
    <t>up to 70 AWWA</t>
  </si>
  <si>
    <t>71 - 135 AWWA</t>
  </si>
  <si>
    <t>136 - 265 AWWA</t>
  </si>
  <si>
    <t>266 - 450 AWWA</t>
  </si>
  <si>
    <t>451 - 700 AWWA</t>
  </si>
  <si>
    <t>701 - 999 AWWA</t>
  </si>
  <si>
    <t>1000+ AWWA</t>
  </si>
  <si>
    <t>Choose AWWA Here</t>
  </si>
  <si>
    <t>+</t>
  </si>
  <si>
    <t>-</t>
  </si>
  <si>
    <t>If yes, explain rationale or adjust accordingly: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</si>
  <si>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</si>
  <si>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</si>
  <si>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</si>
  <si>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</si>
  <si>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</si>
  <si>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</si>
  <si>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</si>
  <si>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</si>
  <si>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</si>
  <si>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</si>
  <si>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</si>
  <si>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</si>
  <si>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</si>
  <si>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</si>
  <si>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</si>
  <si>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</si>
  <si>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</si>
  <si>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</si>
  <si>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</si>
  <si>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</si>
  <si>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</si>
  <si>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</si>
  <si>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</si>
  <si>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</si>
  <si>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</si>
  <si>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</si>
  <si>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</si>
  <si>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</si>
  <si>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</si>
  <si>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</si>
  <si>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</si>
  <si>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</si>
  <si>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</si>
  <si>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</si>
  <si>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</si>
  <si>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</si>
  <si>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</si>
  <si>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</si>
  <si>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</si>
  <si>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</si>
  <si>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</si>
  <si>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</si>
  <si>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</si>
  <si>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</si>
  <si>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</si>
  <si>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Class III - Class II plus 18 or more credits toward Master’s degree &amp; State certification</t>
  </si>
  <si>
    <t>Class IV - Class III plus Master’s degree</t>
  </si>
  <si>
    <t>Class VI - Class V plus 2nd Master’s degree or Master’s + 30 credits</t>
  </si>
  <si>
    <t>Class VII - Doctorate Degree</t>
  </si>
  <si>
    <t>Type Name</t>
  </si>
  <si>
    <t>Type Fiscal Year</t>
  </si>
  <si>
    <t>Type special duties</t>
  </si>
  <si>
    <t>Option A - Local School District Salary for Beginning Teacher with</t>
  </si>
  <si>
    <t xml:space="preserve">Does this person supervise anyone that is making more than this person?  </t>
  </si>
  <si>
    <t>MICHIGAN DISTRICT OF THE LUTHERAN CHURCH--MISSOURI SYNOD</t>
  </si>
  <si>
    <t>COMPENSATION GUIDE</t>
  </si>
  <si>
    <t>See the complete Compensation Guide for instructions and additional information.  The guide can be downloaded at</t>
  </si>
  <si>
    <r>
      <t>Items in</t>
    </r>
    <r>
      <rPr>
        <sz val="10"/>
        <color indexed="12"/>
        <rFont val="Arial"/>
        <family val="2"/>
      </rPr>
      <t xml:space="preserve"> blue</t>
    </r>
    <r>
      <rPr>
        <sz val="10"/>
        <rFont val="Arial"/>
        <family val="2"/>
      </rPr>
      <t xml:space="preserve"> that contain the word "choose" are pull down lists.  Click on the </t>
    </r>
    <r>
      <rPr>
        <sz val="10"/>
        <color indexed="12"/>
        <rFont val="Arial"/>
        <family val="2"/>
      </rPr>
      <t>blue words</t>
    </r>
    <r>
      <rPr>
        <sz val="10"/>
        <rFont val="Arial"/>
        <family val="2"/>
      </rPr>
      <t xml:space="preserve"> to activate the list.</t>
    </r>
  </si>
  <si>
    <r>
      <t xml:space="preserve">Items in </t>
    </r>
    <r>
      <rPr>
        <sz val="10"/>
        <color indexed="10"/>
        <rFont val="Arial"/>
        <family val="2"/>
      </rPr>
      <t>red</t>
    </r>
    <r>
      <rPr>
        <sz val="10"/>
        <rFont val="Arial"/>
        <family val="2"/>
      </rPr>
      <t xml:space="preserve"> should be typed as appropriate.</t>
    </r>
  </si>
  <si>
    <t>Messages:</t>
  </si>
  <si>
    <t>Error</t>
  </si>
  <si>
    <t>Macomb County</t>
  </si>
  <si>
    <t>www.michigandistrict.org</t>
  </si>
  <si>
    <t>Class V - Class IV plus 15 college credits (minimum class for all traditional route pastors)</t>
  </si>
  <si>
    <t>Rostered</t>
  </si>
  <si>
    <t>Non-Rostered</t>
  </si>
  <si>
    <t>Choose Roster Status</t>
  </si>
  <si>
    <t xml:space="preserve">     Reduction for non-rostered status</t>
  </si>
  <si>
    <t>Class II - Bachelor’s degree</t>
  </si>
  <si>
    <t>October 2025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</si>
</sst>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i/>
      <sz val="10"/>
      <color indexed="53"/>
      <name val="Arial"/>
      <family val="2"/>
    </font>
    <font>
      <u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0" xfId="0" applyAlignment="1">
      <alignment horizontal="right"/>
    </xf>
    <xf numFmtId="17" fontId="0" fillId="0" borderId="0" xfId="0" applyNumberFormat="1"/>
    <xf numFmtId="0" fontId="2" fillId="0" borderId="1" xfId="0" applyFont="1" applyBorder="1"/>
    <xf numFmtId="0" fontId="0" fillId="0" borderId="2" xfId="0" applyBorder="1"/>
    <xf numFmtId="0" fontId="0" fillId="0" borderId="1" xfId="0" applyBorder="1"/>
    <xf numFmtId="0" fontId="5" fillId="0" borderId="1" xfId="0" applyFont="1" applyBorder="1"/>
    <xf numFmtId="3" fontId="0" fillId="0" borderId="1" xfId="0" applyNumberFormat="1" applyBorder="1"/>
    <xf numFmtId="9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2" fillId="0" borderId="0" xfId="0" applyFont="1"/>
    <xf numFmtId="0" fontId="6" fillId="0" borderId="0" xfId="0" applyFont="1" applyAlignment="1">
      <alignment horizontal="right"/>
    </xf>
    <xf numFmtId="3" fontId="2" fillId="0" borderId="1" xfId="0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" fontId="0" fillId="0" borderId="0" xfId="0" applyNumberFormat="1"/>
    <xf numFmtId="0" fontId="7" fillId="0" borderId="0" xfId="0" applyFont="1"/>
    <xf numFmtId="0" fontId="0" fillId="2" borderId="0" xfId="0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9" fillId="0" borderId="1" xfId="0" applyFont="1" applyBorder="1"/>
    <xf numFmtId="0" fontId="0" fillId="0" borderId="1" xfId="0" applyBorder="1"/>
    <xf numFmtId="0" fontId="0" fillId="0" borderId="7" xfId="0" applyBorder="1"/>
    <xf numFmtId="0" fontId="7" fillId="0" borderId="0" xfId="0" applyFont="1" applyAlignment="1">
      <alignment horizontal="center"/>
    </xf>
    <xf numFmtId="0" fontId="10" fillId="0" borderId="0" xfId="1" applyFont="1" applyAlignment="1" applyProtection="1"/>
    <xf numFmtId="0" fontId="6" fillId="0" borderId="0" xfId="0" applyFont="1"/>
    <xf numFmtId="0" fontId="9" fillId="0" borderId="8" xfId="0" applyFont="1" applyBorder="1"/>
    <xf numFmtId="0" fontId="9" fillId="0" borderId="9" xfId="0" applyFont="1" applyBorder="1"/>
    <xf numFmtId="0" fontId="2" fillId="0" borderId="1" xfId="0" applyFont="1" applyBorder="1"/>
    <xf numFmtId="0" fontId="8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/>
    <xf numFmtId="0" fontId="8" fillId="0" borderId="1" xfId="0" applyFont="1" applyBorder="1"/>
    <xf numFmtId="0" fontId="0" fillId="0" borderId="1" xfId="0" applyBorder="1" applyAlignment="1">
      <alignment wrapText="1"/>
    </xf>
    <xf numFmtId="0" fontId="8" fillId="0" borderId="0" xfId="0" applyFont="1"/>
    <xf numFmtId="49" fontId="8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chigandistrict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9"/>
  <sheetViews>
    <sheetView tabSelected="1" workbookViewId="0">
      <selection activeCell="Q10" sqref="Q10"/>
    </sheetView>
  </sheetViews>
  <sheetFormatPr defaultRowHeight="12.75" x14ac:dyDescent="0.2"/>
  <cols>
    <col min="1" max="1" width="8.42578125" customWidth="1"/>
    <col min="2" max="3" width="13.42578125" customWidth="1"/>
    <col min="4" max="4" width="19" customWidth="1"/>
    <col min="5" max="5" width="13.42578125" customWidth="1"/>
    <col min="6" max="6" width="8.42578125" customWidth="1"/>
    <col min="7" max="7" width="3.85546875" customWidth="1"/>
    <col min="8" max="9" width="13.42578125" customWidth="1"/>
    <col min="10" max="10" width="9" customWidth="1"/>
  </cols>
  <sheetData>
    <row r="1" spans="1:9" ht="15.75" x14ac:dyDescent="0.25">
      <c r="A1" s="22" t="s">
        <v>161</v>
      </c>
      <c r="B1" s="22"/>
      <c r="C1" s="22"/>
      <c r="D1" s="22"/>
      <c r="E1" s="22"/>
      <c r="F1" s="22"/>
      <c r="G1" s="22"/>
      <c r="H1" s="22"/>
      <c r="I1" s="22"/>
    </row>
    <row r="2" spans="1:9" ht="15.75" x14ac:dyDescent="0.25">
      <c r="A2" s="22" t="s">
        <v>160</v>
      </c>
      <c r="B2" s="22"/>
      <c r="C2" s="22"/>
      <c r="D2" s="22"/>
      <c r="E2" s="22"/>
      <c r="F2" s="22"/>
      <c r="G2" s="22"/>
      <c r="H2" s="22"/>
      <c r="I2" s="22"/>
    </row>
    <row r="3" spans="1:9" ht="15.75" x14ac:dyDescent="0.25">
      <c r="A3" s="22" t="s">
        <v>0</v>
      </c>
      <c r="B3" s="22"/>
      <c r="C3" s="22"/>
      <c r="D3" s="22"/>
      <c r="E3" s="22"/>
      <c r="F3" s="22"/>
      <c r="G3" s="22"/>
      <c r="H3" s="22"/>
      <c r="I3" s="22"/>
    </row>
    <row r="4" spans="1:9" x14ac:dyDescent="0.2">
      <c r="A4" s="27" t="s">
        <v>175</v>
      </c>
      <c r="B4" s="27"/>
      <c r="C4" s="27"/>
      <c r="D4" s="27"/>
      <c r="E4" s="27"/>
      <c r="F4" s="27"/>
      <c r="G4" s="27"/>
      <c r="H4" s="27"/>
      <c r="I4" s="27"/>
    </row>
    <row r="6" spans="1:9" x14ac:dyDescent="0.2">
      <c r="A6" t="s">
        <v>162</v>
      </c>
    </row>
    <row r="7" spans="1:9" x14ac:dyDescent="0.2">
      <c r="B7" s="28" t="s">
        <v>168</v>
      </c>
      <c r="C7" s="29"/>
      <c r="D7" s="29"/>
      <c r="E7" s="29"/>
    </row>
    <row r="9" spans="1:9" x14ac:dyDescent="0.2">
      <c r="A9" t="s">
        <v>163</v>
      </c>
    </row>
    <row r="10" spans="1:9" ht="13.5" thickBot="1" x14ac:dyDescent="0.25">
      <c r="A10" s="16" t="s">
        <v>164</v>
      </c>
      <c r="B10" s="16"/>
      <c r="C10" s="16"/>
      <c r="D10" s="16"/>
      <c r="E10" s="16"/>
      <c r="F10" s="16"/>
      <c r="G10" s="16"/>
      <c r="H10" s="16"/>
      <c r="I10" s="16"/>
    </row>
    <row r="13" spans="1:9" x14ac:dyDescent="0.2">
      <c r="A13" s="23" t="s">
        <v>77</v>
      </c>
      <c r="B13" s="23"/>
      <c r="C13" s="35" t="s">
        <v>155</v>
      </c>
      <c r="D13" s="35"/>
      <c r="E13" s="35"/>
      <c r="F13" s="35"/>
      <c r="G13" s="35"/>
      <c r="H13" s="35"/>
      <c r="I13" s="35"/>
    </row>
    <row r="14" spans="1:9" x14ac:dyDescent="0.2">
      <c r="A14" s="23" t="s">
        <v>78</v>
      </c>
      <c r="B14" s="23"/>
      <c r="C14" s="34" t="s">
        <v>156</v>
      </c>
      <c r="D14" s="34"/>
      <c r="E14" s="34"/>
      <c r="F14" s="34"/>
      <c r="G14" s="34"/>
      <c r="H14" s="34"/>
      <c r="I14" s="34"/>
    </row>
    <row r="15" spans="1:9" x14ac:dyDescent="0.2">
      <c r="A15" s="23" t="s">
        <v>79</v>
      </c>
      <c r="B15" s="23"/>
      <c r="C15" s="33" t="s">
        <v>76</v>
      </c>
      <c r="D15" s="33"/>
      <c r="E15" s="33"/>
      <c r="F15" s="33"/>
      <c r="G15" s="33"/>
      <c r="H15" s="33"/>
      <c r="I15" s="33"/>
    </row>
    <row r="17" spans="1:9" x14ac:dyDescent="0.2">
      <c r="A17" t="s">
        <v>1</v>
      </c>
      <c r="C17" s="23" t="s">
        <v>83</v>
      </c>
      <c r="D17" s="23"/>
      <c r="E17" s="23"/>
      <c r="F17" s="3">
        <v>0</v>
      </c>
      <c r="G17" s="13"/>
    </row>
    <row r="18" spans="1:9" x14ac:dyDescent="0.2">
      <c r="C18" s="23" t="s">
        <v>80</v>
      </c>
      <c r="D18" s="23"/>
      <c r="E18" s="23"/>
      <c r="F18" s="3">
        <v>0</v>
      </c>
      <c r="G18" s="13"/>
    </row>
    <row r="19" spans="1:9" x14ac:dyDescent="0.2">
      <c r="C19" s="23" t="s">
        <v>81</v>
      </c>
      <c r="D19" s="23"/>
      <c r="E19" s="23"/>
      <c r="F19" s="3">
        <v>0</v>
      </c>
      <c r="G19" s="13"/>
    </row>
    <row r="20" spans="1:9" ht="13.5" thickBot="1" x14ac:dyDescent="0.25">
      <c r="C20" s="23" t="s">
        <v>82</v>
      </c>
      <c r="D20" s="23"/>
      <c r="E20" s="23"/>
      <c r="F20" s="4">
        <f>SUM(F17:F19)</f>
        <v>0</v>
      </c>
    </row>
    <row r="21" spans="1:9" ht="13.5" thickTop="1" x14ac:dyDescent="0.2"/>
    <row r="22" spans="1:9" x14ac:dyDescent="0.2">
      <c r="A22" s="6" t="s">
        <v>2</v>
      </c>
      <c r="B22" s="5" t="s">
        <v>3</v>
      </c>
      <c r="C22" s="5"/>
      <c r="D22" s="5"/>
      <c r="E22" s="5"/>
    </row>
    <row r="24" spans="1:9" x14ac:dyDescent="0.2">
      <c r="B24" t="s">
        <v>158</v>
      </c>
    </row>
    <row r="25" spans="1:9" x14ac:dyDescent="0.2">
      <c r="B25" t="s">
        <v>84</v>
      </c>
      <c r="E25" t="s">
        <v>87</v>
      </c>
      <c r="I25" s="15">
        <v>0</v>
      </c>
    </row>
    <row r="27" spans="1:9" x14ac:dyDescent="0.2">
      <c r="B27" t="s">
        <v>4</v>
      </c>
    </row>
    <row r="28" spans="1:9" x14ac:dyDescent="0.2">
      <c r="E28" s="39" t="s">
        <v>86</v>
      </c>
      <c r="F28" s="39"/>
      <c r="G28" s="39"/>
      <c r="H28" s="39"/>
      <c r="I28" s="7">
        <f>VLOOKUP(E28,AreaSalary,2,FALSE)</f>
        <v>0</v>
      </c>
    </row>
    <row r="30" spans="1:9" x14ac:dyDescent="0.2">
      <c r="B30" t="s">
        <v>85</v>
      </c>
      <c r="I30" s="7">
        <f>IF(I25&gt;0,I25,I28)</f>
        <v>0</v>
      </c>
    </row>
    <row r="32" spans="1:9" x14ac:dyDescent="0.2">
      <c r="A32" s="6" t="s">
        <v>5</v>
      </c>
      <c r="B32" s="5" t="s">
        <v>6</v>
      </c>
      <c r="C32" s="5"/>
      <c r="D32" s="5"/>
      <c r="E32" s="5"/>
    </row>
    <row r="34" spans="1:9" x14ac:dyDescent="0.2">
      <c r="B34" t="s">
        <v>7</v>
      </c>
      <c r="I34" s="7">
        <f>+I30/10</f>
        <v>0</v>
      </c>
    </row>
    <row r="35" spans="1:9" x14ac:dyDescent="0.2">
      <c r="B35" t="s">
        <v>8</v>
      </c>
      <c r="H35" s="1" t="s">
        <v>88</v>
      </c>
      <c r="I35" s="3"/>
    </row>
    <row r="36" spans="1:9" x14ac:dyDescent="0.2">
      <c r="B36" t="s">
        <v>9</v>
      </c>
      <c r="H36" s="1" t="s">
        <v>89</v>
      </c>
      <c r="I36" s="7">
        <f>+I34*I35</f>
        <v>0</v>
      </c>
    </row>
    <row r="38" spans="1:9" x14ac:dyDescent="0.2">
      <c r="A38" s="6" t="s">
        <v>10</v>
      </c>
      <c r="B38" s="5" t="s">
        <v>11</v>
      </c>
      <c r="C38" s="5"/>
      <c r="D38" s="5"/>
      <c r="E38" s="5"/>
    </row>
    <row r="40" spans="1:9" x14ac:dyDescent="0.2">
      <c r="B40" t="s">
        <v>90</v>
      </c>
      <c r="H40" s="9">
        <f>INDEX(EducExpGrid,F20+1,VLOOKUP(C15,EducationClass,2,FALSE))</f>
        <v>0</v>
      </c>
    </row>
    <row r="41" spans="1:9" x14ac:dyDescent="0.2">
      <c r="B41" t="s">
        <v>173</v>
      </c>
      <c r="E41" s="40" t="s">
        <v>172</v>
      </c>
      <c r="F41" s="40"/>
      <c r="G41" s="14" t="s">
        <v>104</v>
      </c>
      <c r="H41" s="10">
        <f>VLOOKUP(E41,Options!A40:B42,2,FALSE)</f>
        <v>0</v>
      </c>
    </row>
    <row r="42" spans="1:9" x14ac:dyDescent="0.2">
      <c r="B42" t="s">
        <v>91</v>
      </c>
      <c r="D42" t="s">
        <v>12</v>
      </c>
      <c r="E42" s="39" t="s">
        <v>102</v>
      </c>
      <c r="F42" s="39"/>
      <c r="G42" s="14" t="s">
        <v>103</v>
      </c>
      <c r="H42" s="10">
        <f>VLOOKUP(E42,AWA,2,FALSE)</f>
        <v>0</v>
      </c>
    </row>
    <row r="43" spans="1:9" x14ac:dyDescent="0.2">
      <c r="D43" t="s">
        <v>13</v>
      </c>
      <c r="E43" s="39" t="s">
        <v>67</v>
      </c>
      <c r="F43" s="39"/>
      <c r="G43" s="14" t="s">
        <v>103</v>
      </c>
      <c r="H43" s="10">
        <f>VLOOKUP(E43,Enrollment,2,FALSE)</f>
        <v>0</v>
      </c>
    </row>
    <row r="44" spans="1:9" x14ac:dyDescent="0.2">
      <c r="B44" t="s">
        <v>92</v>
      </c>
      <c r="D44" s="32" t="s">
        <v>157</v>
      </c>
      <c r="E44" s="32"/>
      <c r="G44" s="14" t="s">
        <v>103</v>
      </c>
      <c r="H44" s="11">
        <v>0</v>
      </c>
    </row>
    <row r="45" spans="1:9" x14ac:dyDescent="0.2">
      <c r="D45" s="36" t="s">
        <v>157</v>
      </c>
      <c r="E45" s="36"/>
      <c r="G45" s="14" t="s">
        <v>103</v>
      </c>
      <c r="H45" s="12">
        <v>0</v>
      </c>
    </row>
    <row r="46" spans="1:9" x14ac:dyDescent="0.2">
      <c r="B46" t="s">
        <v>93</v>
      </c>
      <c r="G46" s="14" t="s">
        <v>103</v>
      </c>
      <c r="H46" s="11">
        <v>0</v>
      </c>
    </row>
    <row r="48" spans="1:9" x14ac:dyDescent="0.2">
      <c r="B48" t="s">
        <v>94</v>
      </c>
      <c r="G48" s="14" t="s">
        <v>104</v>
      </c>
      <c r="H48" s="12">
        <v>0</v>
      </c>
    </row>
    <row r="49" spans="1:9" x14ac:dyDescent="0.2">
      <c r="B49" t="s">
        <v>14</v>
      </c>
      <c r="H49" s="1" t="s">
        <v>88</v>
      </c>
      <c r="I49" s="8">
        <f>SUM(H40:H48)/100</f>
        <v>0</v>
      </c>
    </row>
    <row r="51" spans="1:9" x14ac:dyDescent="0.2">
      <c r="B51" t="s">
        <v>15</v>
      </c>
      <c r="H51" s="1" t="s">
        <v>89</v>
      </c>
      <c r="I51" s="7">
        <f>+I36*I49</f>
        <v>0</v>
      </c>
    </row>
    <row r="53" spans="1:9" x14ac:dyDescent="0.2">
      <c r="A53" t="s">
        <v>159</v>
      </c>
      <c r="F53" s="37" t="s">
        <v>73</v>
      </c>
      <c r="G53" s="37"/>
      <c r="H53" s="37"/>
    </row>
    <row r="55" spans="1:9" x14ac:dyDescent="0.2">
      <c r="B55" t="s">
        <v>105</v>
      </c>
    </row>
    <row r="56" spans="1:9" x14ac:dyDescent="0.2">
      <c r="B56" s="38"/>
      <c r="C56" s="38"/>
      <c r="D56" s="38"/>
      <c r="E56" s="38"/>
      <c r="F56" s="38"/>
      <c r="G56" s="38"/>
      <c r="H56" s="38"/>
      <c r="I56" s="38"/>
    </row>
    <row r="58" spans="1:9" x14ac:dyDescent="0.2">
      <c r="B58" s="17" t="s">
        <v>166</v>
      </c>
      <c r="C58" s="30" t="str">
        <f>IF(I25&gt;0,IF(I28&gt;0,"Option A and Option B both chosen in Step 1, please correct.",""),"")</f>
        <v/>
      </c>
      <c r="D58" s="30"/>
      <c r="E58" s="30"/>
      <c r="F58" s="30"/>
      <c r="G58" s="30"/>
      <c r="H58" s="30"/>
      <c r="I58" s="31"/>
    </row>
    <row r="59" spans="1:9" x14ac:dyDescent="0.2">
      <c r="B59" s="18" t="s">
        <v>165</v>
      </c>
      <c r="C59" s="24" t="str">
        <f>IF(VLOOKUP(C15,EducationClass,2,FALSE)=1,IF(F20&gt;10,"Please note that the scale for Class I normally stops at 10 years.",""),IF(VLOOKUP(C15,EducationClass,2,FALSE)=2,IF(F20&gt;15,"Please note that the scale for Class II normally stops at 15 years.",""),IF(VLOOKUP(C15,EducationClass,2,FALSE)=3,IF(F20&gt;20,"Please note that the scale for Class III normally stops at 20 years.",""),"")))</f>
        <v/>
      </c>
      <c r="D59" s="25"/>
      <c r="E59" s="25"/>
      <c r="F59" s="25"/>
      <c r="G59" s="25"/>
      <c r="H59" s="25"/>
      <c r="I59" s="26"/>
    </row>
  </sheetData>
  <protectedRanges>
    <protectedRange sqref="D44:E45" name="Range4"/>
    <protectedRange sqref="I35 E42:F43 F53:H53 B56:I56 H44:H46 H48" name="Range2"/>
    <protectedRange sqref="F17:F19 I25 E28:H28 I35 E41 C15:I15" name="Range1"/>
    <protectedRange sqref="C13:I14" name="Range3"/>
  </protectedRanges>
  <mergeCells count="25">
    <mergeCell ref="A14:B14"/>
    <mergeCell ref="D45:E45"/>
    <mergeCell ref="F53:H53"/>
    <mergeCell ref="B56:I56"/>
    <mergeCell ref="C20:E20"/>
    <mergeCell ref="E28:H28"/>
    <mergeCell ref="E42:F42"/>
    <mergeCell ref="E43:F43"/>
    <mergeCell ref="E41:F41"/>
    <mergeCell ref="A3:I3"/>
    <mergeCell ref="C19:E19"/>
    <mergeCell ref="C59:I59"/>
    <mergeCell ref="A1:I1"/>
    <mergeCell ref="A4:I4"/>
    <mergeCell ref="B7:E7"/>
    <mergeCell ref="C58:I58"/>
    <mergeCell ref="D44:E44"/>
    <mergeCell ref="C17:E17"/>
    <mergeCell ref="C18:E18"/>
    <mergeCell ref="C15:I15"/>
    <mergeCell ref="A2:I2"/>
    <mergeCell ref="C14:I14"/>
    <mergeCell ref="C13:I13"/>
    <mergeCell ref="A15:B15"/>
    <mergeCell ref="A13:B13"/>
  </mergeCells>
  <phoneticPr fontId="3" type="noConversion"/>
  <dataValidations count="5">
    <dataValidation type="list" allowBlank="1" showInputMessage="1" showErrorMessage="1" sqref="E28:H30" xr:uid="{00000000-0002-0000-0000-000000000000}">
      <formula1>Area</formula1>
    </dataValidation>
    <dataValidation type="list" allowBlank="1" showInputMessage="1" showErrorMessage="1" sqref="E42" xr:uid="{00000000-0002-0000-0000-000001000000}">
      <formula1>awalist</formula1>
    </dataValidation>
    <dataValidation type="list" allowBlank="1" showInputMessage="1" showErrorMessage="1" sqref="E43" xr:uid="{00000000-0002-0000-0000-000002000000}">
      <formula1>enrollmentlist</formula1>
    </dataValidation>
    <dataValidation type="list" allowBlank="1" showInputMessage="1" showErrorMessage="1" sqref="F53" xr:uid="{00000000-0002-0000-0000-000003000000}">
      <formula1>YesorNo</formula1>
    </dataValidation>
    <dataValidation type="list" allowBlank="1" showErrorMessage="1" promptTitle="Choose Education Level" prompt="Choose the Worker's Education Level" sqref="C15:I15" xr:uid="{00000000-0002-0000-0000-000004000000}">
      <formula1>EducationLevel</formula1>
    </dataValidation>
  </dataValidations>
  <hyperlinks>
    <hyperlink ref="B7" r:id="rId1" xr:uid="{00000000-0004-0000-0000-000000000000}"/>
  </hyperlinks>
  <pageMargins left="0.75" right="0.75" top="1" bottom="1" header="0.5" footer="0.5"/>
  <pageSetup scale="85" orientation="portrait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Title="Rostered/Non-Rostered" prompt="Rostered/Non-Rostered" xr:uid="{F41FE4C3-624A-4111-8DA8-E3F6FD6DA912}">
          <x14:formula1>
            <xm:f>Options!$A$40:$A$42</xm:f>
          </x14:formula1>
          <xm:sqref>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42"/>
  <sheetViews>
    <sheetView workbookViewId="0">
      <selection activeCell="B19" sqref="B19"/>
    </sheetView>
  </sheetViews>
  <sheetFormatPr defaultRowHeight="12.75" x14ac:dyDescent="0.2"/>
  <cols>
    <col min="1" max="1" width="76.28515625" customWidth="1"/>
  </cols>
  <sheetData>
    <row r="1" spans="1:2" x14ac:dyDescent="0.2">
      <c r="A1" t="s">
        <v>76</v>
      </c>
      <c r="B1">
        <v>1</v>
      </c>
    </row>
    <row r="2" spans="1:2" x14ac:dyDescent="0.2">
      <c r="A2" s="20" t="s">
        <v>174</v>
      </c>
      <c r="B2">
        <v>2</v>
      </c>
    </row>
    <row r="3" spans="1:2" x14ac:dyDescent="0.2">
      <c r="A3" t="s">
        <v>151</v>
      </c>
      <c r="B3">
        <v>3</v>
      </c>
    </row>
    <row r="4" spans="1:2" x14ac:dyDescent="0.2">
      <c r="A4" t="s">
        <v>152</v>
      </c>
      <c r="B4">
        <v>4</v>
      </c>
    </row>
    <row r="5" spans="1:2" x14ac:dyDescent="0.2">
      <c r="A5" t="s">
        <v>169</v>
      </c>
      <c r="B5">
        <v>5</v>
      </c>
    </row>
    <row r="6" spans="1:2" x14ac:dyDescent="0.2">
      <c r="A6" t="s">
        <v>153</v>
      </c>
      <c r="B6">
        <v>6</v>
      </c>
    </row>
    <row r="7" spans="1:2" x14ac:dyDescent="0.2">
      <c r="A7" t="s">
        <v>154</v>
      </c>
      <c r="B7">
        <v>7</v>
      </c>
    </row>
    <row r="10" spans="1:2" x14ac:dyDescent="0.2">
      <c r="A10" t="s">
        <v>86</v>
      </c>
      <c r="B10">
        <v>0</v>
      </c>
    </row>
    <row r="11" spans="1:2" x14ac:dyDescent="0.2">
      <c r="A11" t="s">
        <v>60</v>
      </c>
      <c r="B11">
        <v>43000</v>
      </c>
    </row>
    <row r="12" spans="1:2" x14ac:dyDescent="0.2">
      <c r="A12" t="s">
        <v>61</v>
      </c>
      <c r="B12">
        <v>45000</v>
      </c>
    </row>
    <row r="13" spans="1:2" x14ac:dyDescent="0.2">
      <c r="A13" t="s">
        <v>62</v>
      </c>
      <c r="B13">
        <v>47000</v>
      </c>
    </row>
    <row r="14" spans="1:2" x14ac:dyDescent="0.2">
      <c r="A14" t="s">
        <v>63</v>
      </c>
      <c r="B14">
        <v>45500</v>
      </c>
    </row>
    <row r="15" spans="1:2" x14ac:dyDescent="0.2">
      <c r="A15" t="s">
        <v>64</v>
      </c>
      <c r="B15">
        <v>50000</v>
      </c>
    </row>
    <row r="16" spans="1:2" x14ac:dyDescent="0.2">
      <c r="A16" t="s">
        <v>65</v>
      </c>
      <c r="B16">
        <v>46500</v>
      </c>
    </row>
    <row r="17" spans="1:2" x14ac:dyDescent="0.2">
      <c r="A17" t="s">
        <v>167</v>
      </c>
      <c r="B17">
        <v>45000</v>
      </c>
    </row>
    <row r="18" spans="1:2" x14ac:dyDescent="0.2">
      <c r="A18" t="s">
        <v>66</v>
      </c>
      <c r="B18">
        <v>44000</v>
      </c>
    </row>
    <row r="20" spans="1:2" x14ac:dyDescent="0.2">
      <c r="A20" t="s">
        <v>102</v>
      </c>
      <c r="B20">
        <v>0</v>
      </c>
    </row>
    <row r="21" spans="1:2" x14ac:dyDescent="0.2">
      <c r="A21" t="s">
        <v>71</v>
      </c>
      <c r="B21">
        <v>0</v>
      </c>
    </row>
    <row r="22" spans="1:2" x14ac:dyDescent="0.2">
      <c r="A22" s="2" t="s">
        <v>95</v>
      </c>
      <c r="B22">
        <v>0</v>
      </c>
    </row>
    <row r="23" spans="1:2" x14ac:dyDescent="0.2">
      <c r="A23" t="s">
        <v>96</v>
      </c>
      <c r="B23">
        <v>10</v>
      </c>
    </row>
    <row r="24" spans="1:2" x14ac:dyDescent="0.2">
      <c r="A24" t="s">
        <v>97</v>
      </c>
      <c r="B24">
        <v>20</v>
      </c>
    </row>
    <row r="25" spans="1:2" x14ac:dyDescent="0.2">
      <c r="A25" t="s">
        <v>98</v>
      </c>
      <c r="B25">
        <v>30</v>
      </c>
    </row>
    <row r="26" spans="1:2" x14ac:dyDescent="0.2">
      <c r="A26" t="s">
        <v>99</v>
      </c>
      <c r="B26">
        <v>40</v>
      </c>
    </row>
    <row r="27" spans="1:2" x14ac:dyDescent="0.2">
      <c r="A27" t="s">
        <v>100</v>
      </c>
      <c r="B27">
        <v>50</v>
      </c>
    </row>
    <row r="28" spans="1:2" x14ac:dyDescent="0.2">
      <c r="A28" t="s">
        <v>101</v>
      </c>
      <c r="B28">
        <v>60</v>
      </c>
    </row>
    <row r="30" spans="1:2" x14ac:dyDescent="0.2">
      <c r="A30" t="s">
        <v>67</v>
      </c>
      <c r="B30">
        <v>0</v>
      </c>
    </row>
    <row r="31" spans="1:2" x14ac:dyDescent="0.2">
      <c r="A31" t="s">
        <v>72</v>
      </c>
      <c r="B31">
        <v>0</v>
      </c>
    </row>
    <row r="32" spans="1:2" x14ac:dyDescent="0.2">
      <c r="A32" t="s">
        <v>68</v>
      </c>
      <c r="B32">
        <v>20</v>
      </c>
    </row>
    <row r="33" spans="1:2" x14ac:dyDescent="0.2">
      <c r="A33" t="s">
        <v>69</v>
      </c>
      <c r="B33">
        <v>25</v>
      </c>
    </row>
    <row r="34" spans="1:2" x14ac:dyDescent="0.2">
      <c r="A34" t="s">
        <v>70</v>
      </c>
      <c r="B34">
        <v>30</v>
      </c>
    </row>
    <row r="36" spans="1:2" x14ac:dyDescent="0.2">
      <c r="A36" t="s">
        <v>73</v>
      </c>
    </row>
    <row r="37" spans="1:2" x14ac:dyDescent="0.2">
      <c r="A37" t="s">
        <v>74</v>
      </c>
    </row>
    <row r="38" spans="1:2" x14ac:dyDescent="0.2">
      <c r="A38" t="s">
        <v>75</v>
      </c>
    </row>
    <row r="40" spans="1:2" x14ac:dyDescent="0.2">
      <c r="A40" t="s">
        <v>172</v>
      </c>
      <c r="B40" s="19">
        <v>0</v>
      </c>
    </row>
    <row r="41" spans="1:2" x14ac:dyDescent="0.2">
      <c r="A41" t="s">
        <v>170</v>
      </c>
      <c r="B41" s="19">
        <v>0</v>
      </c>
    </row>
    <row r="42" spans="1:2" x14ac:dyDescent="0.2">
      <c r="A42" s="20" t="s">
        <v>171</v>
      </c>
      <c r="B42" s="19">
        <v>-10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82"/>
  <sheetViews>
    <sheetView workbookViewId="0">
      <selection activeCell="B2" sqref="B2:B37"/>
    </sheetView>
  </sheetViews>
  <sheetFormatPr defaultRowHeight="12.75" x14ac:dyDescent="0.2"/>
  <sheetData>
    <row r="1" spans="1:8" x14ac:dyDescent="0.2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</row>
    <row r="2" spans="1:8" x14ac:dyDescent="0.2">
      <c r="A2" t="s">
        <v>24</v>
      </c>
      <c r="B2" s="21"/>
      <c r="C2">
        <v>100</v>
      </c>
      <c r="D2">
        <v>110</v>
      </c>
      <c r="E2">
        <v>120</v>
      </c>
      <c r="F2">
        <v>130</v>
      </c>
      <c r="G2">
        <v>140</v>
      </c>
      <c r="H2">
        <v>145</v>
      </c>
    </row>
    <row r="3" spans="1:8" x14ac:dyDescent="0.2">
      <c r="A3" t="s">
        <v>25</v>
      </c>
      <c r="B3" s="21"/>
      <c r="C3">
        <v>102</v>
      </c>
      <c r="D3">
        <v>111</v>
      </c>
      <c r="E3">
        <v>121</v>
      </c>
      <c r="F3">
        <v>131</v>
      </c>
      <c r="G3">
        <v>141</v>
      </c>
      <c r="H3">
        <v>146</v>
      </c>
    </row>
    <row r="4" spans="1:8" x14ac:dyDescent="0.2">
      <c r="A4" t="s">
        <v>26</v>
      </c>
      <c r="B4" s="21"/>
      <c r="C4">
        <v>104</v>
      </c>
      <c r="D4">
        <v>112</v>
      </c>
      <c r="E4">
        <v>122</v>
      </c>
      <c r="F4">
        <v>132</v>
      </c>
      <c r="G4">
        <v>142</v>
      </c>
      <c r="H4">
        <v>147</v>
      </c>
    </row>
    <row r="5" spans="1:8" x14ac:dyDescent="0.2">
      <c r="A5" t="s">
        <v>27</v>
      </c>
      <c r="B5" s="21"/>
      <c r="C5">
        <v>106</v>
      </c>
      <c r="D5">
        <v>113</v>
      </c>
      <c r="E5">
        <v>123</v>
      </c>
      <c r="F5">
        <v>133</v>
      </c>
      <c r="G5">
        <v>143</v>
      </c>
      <c r="H5">
        <v>148</v>
      </c>
    </row>
    <row r="6" spans="1:8" x14ac:dyDescent="0.2">
      <c r="A6" t="s">
        <v>28</v>
      </c>
      <c r="B6" s="21"/>
      <c r="C6">
        <v>107</v>
      </c>
      <c r="D6">
        <v>114</v>
      </c>
      <c r="E6">
        <v>124</v>
      </c>
      <c r="F6">
        <v>134</v>
      </c>
      <c r="G6">
        <v>144</v>
      </c>
      <c r="H6">
        <v>149</v>
      </c>
    </row>
    <row r="7" spans="1:8" x14ac:dyDescent="0.2">
      <c r="A7" t="s">
        <v>29</v>
      </c>
      <c r="B7" s="21"/>
      <c r="C7">
        <v>108</v>
      </c>
      <c r="D7">
        <v>115</v>
      </c>
      <c r="E7">
        <v>125</v>
      </c>
      <c r="F7">
        <v>135</v>
      </c>
      <c r="G7">
        <v>145</v>
      </c>
      <c r="H7">
        <v>150</v>
      </c>
    </row>
    <row r="8" spans="1:8" x14ac:dyDescent="0.2">
      <c r="A8" t="s">
        <v>30</v>
      </c>
      <c r="B8" s="21"/>
      <c r="C8">
        <v>109</v>
      </c>
      <c r="D8">
        <v>116</v>
      </c>
      <c r="E8">
        <v>126</v>
      </c>
      <c r="F8">
        <v>136</v>
      </c>
      <c r="G8">
        <v>146</v>
      </c>
      <c r="H8">
        <v>151</v>
      </c>
    </row>
    <row r="9" spans="1:8" x14ac:dyDescent="0.2">
      <c r="A9" t="s">
        <v>31</v>
      </c>
      <c r="B9" s="21"/>
      <c r="C9">
        <v>110</v>
      </c>
      <c r="D9">
        <v>117</v>
      </c>
      <c r="E9">
        <v>127</v>
      </c>
      <c r="F9">
        <v>137</v>
      </c>
      <c r="G9">
        <v>147</v>
      </c>
      <c r="H9">
        <v>152</v>
      </c>
    </row>
    <row r="10" spans="1:8" x14ac:dyDescent="0.2">
      <c r="A10" t="s">
        <v>32</v>
      </c>
      <c r="B10" s="21"/>
      <c r="C10">
        <v>110</v>
      </c>
      <c r="D10">
        <v>118</v>
      </c>
      <c r="E10">
        <v>128</v>
      </c>
      <c r="F10">
        <v>138</v>
      </c>
      <c r="G10">
        <v>148</v>
      </c>
      <c r="H10">
        <v>153</v>
      </c>
    </row>
    <row r="11" spans="1:8" x14ac:dyDescent="0.2">
      <c r="A11" t="s">
        <v>33</v>
      </c>
      <c r="B11" s="21"/>
      <c r="C11">
        <v>110</v>
      </c>
      <c r="D11">
        <v>119</v>
      </c>
      <c r="E11">
        <v>129</v>
      </c>
      <c r="F11">
        <v>139</v>
      </c>
      <c r="G11">
        <v>149</v>
      </c>
      <c r="H11">
        <v>154</v>
      </c>
    </row>
    <row r="12" spans="1:8" x14ac:dyDescent="0.2">
      <c r="A12" t="s">
        <v>34</v>
      </c>
      <c r="B12" s="21"/>
      <c r="C12">
        <v>110</v>
      </c>
      <c r="D12">
        <v>120</v>
      </c>
      <c r="E12">
        <v>130</v>
      </c>
      <c r="F12">
        <v>140</v>
      </c>
      <c r="G12">
        <v>150</v>
      </c>
      <c r="H12">
        <v>155</v>
      </c>
    </row>
    <row r="13" spans="1:8" x14ac:dyDescent="0.2">
      <c r="A13" t="s">
        <v>35</v>
      </c>
      <c r="B13" s="21"/>
      <c r="C13">
        <v>110</v>
      </c>
      <c r="D13">
        <v>120</v>
      </c>
      <c r="E13">
        <v>131</v>
      </c>
      <c r="F13">
        <v>141</v>
      </c>
      <c r="G13">
        <v>151</v>
      </c>
      <c r="H13">
        <v>156</v>
      </c>
    </row>
    <row r="14" spans="1:8" x14ac:dyDescent="0.2">
      <c r="A14" t="s">
        <v>36</v>
      </c>
      <c r="B14" s="21"/>
      <c r="C14">
        <v>110</v>
      </c>
      <c r="D14">
        <v>120</v>
      </c>
      <c r="E14">
        <v>132</v>
      </c>
      <c r="F14">
        <v>142</v>
      </c>
      <c r="G14">
        <v>152</v>
      </c>
      <c r="H14">
        <v>157</v>
      </c>
    </row>
    <row r="15" spans="1:8" x14ac:dyDescent="0.2">
      <c r="A15" t="s">
        <v>37</v>
      </c>
      <c r="B15" s="21"/>
      <c r="C15">
        <v>110</v>
      </c>
      <c r="D15">
        <v>120</v>
      </c>
      <c r="E15">
        <v>133</v>
      </c>
      <c r="F15">
        <v>143</v>
      </c>
      <c r="G15">
        <v>153</v>
      </c>
      <c r="H15">
        <v>158</v>
      </c>
    </row>
    <row r="16" spans="1:8" x14ac:dyDescent="0.2">
      <c r="A16" t="s">
        <v>38</v>
      </c>
      <c r="B16" s="21"/>
      <c r="C16">
        <v>110</v>
      </c>
      <c r="D16">
        <v>120</v>
      </c>
      <c r="E16">
        <v>134</v>
      </c>
      <c r="F16">
        <v>144</v>
      </c>
      <c r="G16">
        <v>154</v>
      </c>
      <c r="H16">
        <v>159</v>
      </c>
    </row>
    <row r="17" spans="1:8" x14ac:dyDescent="0.2">
      <c r="A17" t="s">
        <v>39</v>
      </c>
      <c r="B17" s="21"/>
      <c r="C17">
        <v>110</v>
      </c>
      <c r="D17">
        <v>120</v>
      </c>
      <c r="E17">
        <v>135</v>
      </c>
      <c r="F17">
        <v>145</v>
      </c>
      <c r="G17">
        <v>155</v>
      </c>
      <c r="H17">
        <v>160</v>
      </c>
    </row>
    <row r="18" spans="1:8" x14ac:dyDescent="0.2">
      <c r="A18" t="s">
        <v>40</v>
      </c>
      <c r="B18" s="21"/>
      <c r="C18">
        <v>110</v>
      </c>
      <c r="D18">
        <v>120</v>
      </c>
      <c r="E18">
        <v>136</v>
      </c>
      <c r="F18">
        <v>146</v>
      </c>
      <c r="G18">
        <v>156</v>
      </c>
      <c r="H18">
        <v>161</v>
      </c>
    </row>
    <row r="19" spans="1:8" x14ac:dyDescent="0.2">
      <c r="A19" t="s">
        <v>41</v>
      </c>
      <c r="B19" s="21"/>
      <c r="C19">
        <v>110</v>
      </c>
      <c r="D19">
        <v>120</v>
      </c>
      <c r="E19">
        <v>137</v>
      </c>
      <c r="F19">
        <v>147</v>
      </c>
      <c r="G19">
        <v>157</v>
      </c>
      <c r="H19">
        <v>162</v>
      </c>
    </row>
    <row r="20" spans="1:8" x14ac:dyDescent="0.2">
      <c r="A20" t="s">
        <v>42</v>
      </c>
      <c r="B20" s="21"/>
      <c r="C20">
        <v>110</v>
      </c>
      <c r="D20">
        <v>120</v>
      </c>
      <c r="E20">
        <v>138</v>
      </c>
      <c r="F20">
        <v>148</v>
      </c>
      <c r="G20">
        <v>158</v>
      </c>
      <c r="H20">
        <v>163</v>
      </c>
    </row>
    <row r="21" spans="1:8" x14ac:dyDescent="0.2">
      <c r="A21" t="s">
        <v>43</v>
      </c>
      <c r="B21" s="21"/>
      <c r="C21">
        <v>110</v>
      </c>
      <c r="D21">
        <v>120</v>
      </c>
      <c r="E21">
        <v>139</v>
      </c>
      <c r="F21">
        <v>149</v>
      </c>
      <c r="G21">
        <v>159</v>
      </c>
      <c r="H21">
        <v>164</v>
      </c>
    </row>
    <row r="22" spans="1:8" x14ac:dyDescent="0.2">
      <c r="A22" t="s">
        <v>44</v>
      </c>
      <c r="B22" s="21"/>
      <c r="C22">
        <v>110</v>
      </c>
      <c r="D22">
        <v>120</v>
      </c>
      <c r="E22">
        <v>140</v>
      </c>
      <c r="F22">
        <v>150</v>
      </c>
      <c r="G22">
        <v>160</v>
      </c>
      <c r="H22">
        <v>165</v>
      </c>
    </row>
    <row r="23" spans="1:8" x14ac:dyDescent="0.2">
      <c r="A23" t="s">
        <v>45</v>
      </c>
      <c r="B23" s="21"/>
      <c r="C23">
        <v>110</v>
      </c>
      <c r="D23">
        <v>120</v>
      </c>
      <c r="E23">
        <v>141</v>
      </c>
      <c r="F23">
        <v>151</v>
      </c>
      <c r="G23">
        <v>161</v>
      </c>
      <c r="H23">
        <v>166</v>
      </c>
    </row>
    <row r="24" spans="1:8" x14ac:dyDescent="0.2">
      <c r="A24" t="s">
        <v>46</v>
      </c>
      <c r="B24" s="21"/>
      <c r="C24">
        <v>110</v>
      </c>
      <c r="D24">
        <v>120</v>
      </c>
      <c r="E24">
        <v>142</v>
      </c>
      <c r="F24">
        <v>152</v>
      </c>
      <c r="G24">
        <v>162</v>
      </c>
      <c r="H24">
        <v>167</v>
      </c>
    </row>
    <row r="25" spans="1:8" x14ac:dyDescent="0.2">
      <c r="A25" t="s">
        <v>47</v>
      </c>
      <c r="B25" s="21"/>
      <c r="C25">
        <v>110</v>
      </c>
      <c r="D25">
        <v>120</v>
      </c>
      <c r="E25">
        <v>143</v>
      </c>
      <c r="F25">
        <v>153</v>
      </c>
      <c r="G25">
        <v>163</v>
      </c>
      <c r="H25">
        <v>168</v>
      </c>
    </row>
    <row r="26" spans="1:8" x14ac:dyDescent="0.2">
      <c r="A26" t="s">
        <v>48</v>
      </c>
      <c r="B26" s="21"/>
      <c r="C26">
        <v>110</v>
      </c>
      <c r="D26">
        <v>120</v>
      </c>
      <c r="E26">
        <v>144</v>
      </c>
      <c r="F26">
        <v>154</v>
      </c>
      <c r="G26">
        <v>164</v>
      </c>
      <c r="H26">
        <v>169</v>
      </c>
    </row>
    <row r="27" spans="1:8" x14ac:dyDescent="0.2">
      <c r="A27" t="s">
        <v>49</v>
      </c>
      <c r="B27" s="21"/>
      <c r="C27">
        <v>110</v>
      </c>
      <c r="D27">
        <v>120</v>
      </c>
      <c r="E27">
        <v>145</v>
      </c>
      <c r="F27">
        <v>155</v>
      </c>
      <c r="G27">
        <v>165</v>
      </c>
      <c r="H27">
        <v>170</v>
      </c>
    </row>
    <row r="28" spans="1:8" x14ac:dyDescent="0.2">
      <c r="A28" t="s">
        <v>50</v>
      </c>
      <c r="B28" s="21"/>
      <c r="C28">
        <v>110</v>
      </c>
      <c r="D28">
        <v>120</v>
      </c>
      <c r="E28">
        <v>146</v>
      </c>
      <c r="F28">
        <v>156</v>
      </c>
      <c r="G28">
        <v>166</v>
      </c>
      <c r="H28">
        <v>171</v>
      </c>
    </row>
    <row r="29" spans="1:8" x14ac:dyDescent="0.2">
      <c r="A29" t="s">
        <v>51</v>
      </c>
      <c r="B29" s="21"/>
      <c r="C29">
        <v>110</v>
      </c>
      <c r="D29">
        <v>120</v>
      </c>
      <c r="E29">
        <v>147</v>
      </c>
      <c r="F29">
        <v>157</v>
      </c>
      <c r="G29">
        <v>167</v>
      </c>
      <c r="H29">
        <v>172</v>
      </c>
    </row>
    <row r="30" spans="1:8" x14ac:dyDescent="0.2">
      <c r="A30" t="s">
        <v>52</v>
      </c>
      <c r="B30" s="21"/>
      <c r="C30">
        <v>110</v>
      </c>
      <c r="D30">
        <v>120</v>
      </c>
      <c r="E30">
        <v>148</v>
      </c>
      <c r="F30">
        <v>158</v>
      </c>
      <c r="G30">
        <v>168</v>
      </c>
      <c r="H30">
        <v>173</v>
      </c>
    </row>
    <row r="31" spans="1:8" x14ac:dyDescent="0.2">
      <c r="A31" t="s">
        <v>53</v>
      </c>
      <c r="B31" s="21"/>
      <c r="C31">
        <v>110</v>
      </c>
      <c r="D31">
        <v>120</v>
      </c>
      <c r="E31">
        <v>149</v>
      </c>
      <c r="F31">
        <v>159</v>
      </c>
      <c r="G31">
        <v>169</v>
      </c>
      <c r="H31">
        <v>174</v>
      </c>
    </row>
    <row r="32" spans="1:8" x14ac:dyDescent="0.2">
      <c r="A32" t="s">
        <v>54</v>
      </c>
      <c r="B32" s="21"/>
      <c r="C32">
        <v>110</v>
      </c>
      <c r="D32">
        <v>120</v>
      </c>
      <c r="E32">
        <v>150</v>
      </c>
      <c r="F32">
        <v>160</v>
      </c>
      <c r="G32">
        <v>170</v>
      </c>
      <c r="H32">
        <v>175</v>
      </c>
    </row>
    <row r="33" spans="1:8" x14ac:dyDescent="0.2">
      <c r="A33" t="s">
        <v>55</v>
      </c>
      <c r="B33" s="21"/>
      <c r="C33">
        <v>110</v>
      </c>
      <c r="D33">
        <v>120</v>
      </c>
      <c r="E33">
        <v>151</v>
      </c>
      <c r="F33">
        <v>161</v>
      </c>
      <c r="G33">
        <v>171</v>
      </c>
      <c r="H33">
        <v>176</v>
      </c>
    </row>
    <row r="34" spans="1:8" x14ac:dyDescent="0.2">
      <c r="A34" t="s">
        <v>56</v>
      </c>
      <c r="B34" s="21"/>
      <c r="C34">
        <v>110</v>
      </c>
      <c r="D34">
        <v>120</v>
      </c>
      <c r="E34">
        <v>152</v>
      </c>
      <c r="F34">
        <v>162</v>
      </c>
      <c r="G34">
        <v>172</v>
      </c>
      <c r="H34">
        <v>177</v>
      </c>
    </row>
    <row r="35" spans="1:8" x14ac:dyDescent="0.2">
      <c r="A35" t="s">
        <v>57</v>
      </c>
      <c r="B35" s="21"/>
      <c r="C35">
        <v>110</v>
      </c>
      <c r="D35">
        <v>120</v>
      </c>
      <c r="E35">
        <v>153</v>
      </c>
      <c r="F35">
        <v>163</v>
      </c>
      <c r="G35">
        <v>173</v>
      </c>
      <c r="H35">
        <v>178</v>
      </c>
    </row>
    <row r="36" spans="1:8" x14ac:dyDescent="0.2">
      <c r="A36" t="s">
        <v>58</v>
      </c>
      <c r="B36" s="21"/>
      <c r="C36">
        <v>110</v>
      </c>
      <c r="D36">
        <v>120</v>
      </c>
      <c r="E36">
        <v>154</v>
      </c>
      <c r="F36">
        <v>164</v>
      </c>
      <c r="G36">
        <v>174</v>
      </c>
      <c r="H36">
        <v>179</v>
      </c>
    </row>
    <row r="37" spans="1:8" x14ac:dyDescent="0.2">
      <c r="A37" t="s">
        <v>59</v>
      </c>
      <c r="B37" s="21"/>
      <c r="C37">
        <v>110</v>
      </c>
      <c r="D37">
        <v>120</v>
      </c>
      <c r="E37">
        <v>155</v>
      </c>
      <c r="F37">
        <v>165</v>
      </c>
      <c r="G37">
        <v>175</v>
      </c>
      <c r="H37">
        <v>180</v>
      </c>
    </row>
    <row r="38" spans="1:8" x14ac:dyDescent="0.2">
      <c r="A38" t="s">
        <v>106</v>
      </c>
      <c r="C38">
        <v>110</v>
      </c>
      <c r="D38">
        <v>120</v>
      </c>
      <c r="E38">
        <v>156</v>
      </c>
      <c r="F38">
        <v>166</v>
      </c>
      <c r="G38">
        <v>176</v>
      </c>
      <c r="H38">
        <v>181</v>
      </c>
    </row>
    <row r="39" spans="1:8" x14ac:dyDescent="0.2">
      <c r="A39" t="s">
        <v>107</v>
      </c>
      <c r="C39">
        <v>110</v>
      </c>
      <c r="D39">
        <v>120</v>
      </c>
      <c r="E39">
        <v>157</v>
      </c>
      <c r="F39">
        <v>167</v>
      </c>
      <c r="G39">
        <v>177</v>
      </c>
      <c r="H39">
        <v>182</v>
      </c>
    </row>
    <row r="40" spans="1:8" x14ac:dyDescent="0.2">
      <c r="A40" t="s">
        <v>108</v>
      </c>
      <c r="C40">
        <v>110</v>
      </c>
      <c r="D40">
        <v>120</v>
      </c>
      <c r="E40">
        <v>158</v>
      </c>
      <c r="F40">
        <v>168</v>
      </c>
      <c r="G40">
        <v>178</v>
      </c>
      <c r="H40">
        <v>183</v>
      </c>
    </row>
    <row r="41" spans="1:8" x14ac:dyDescent="0.2">
      <c r="A41" t="s">
        <v>109</v>
      </c>
      <c r="C41">
        <v>110</v>
      </c>
      <c r="D41">
        <v>120</v>
      </c>
      <c r="E41">
        <v>159</v>
      </c>
      <c r="F41">
        <v>169</v>
      </c>
      <c r="G41">
        <v>179</v>
      </c>
      <c r="H41">
        <v>184</v>
      </c>
    </row>
    <row r="42" spans="1:8" x14ac:dyDescent="0.2">
      <c r="A42" t="s">
        <v>110</v>
      </c>
      <c r="C42">
        <v>110</v>
      </c>
      <c r="D42">
        <v>120</v>
      </c>
      <c r="E42">
        <v>160</v>
      </c>
      <c r="F42">
        <v>170</v>
      </c>
      <c r="G42">
        <v>180</v>
      </c>
      <c r="H42">
        <v>185</v>
      </c>
    </row>
    <row r="43" spans="1:8" x14ac:dyDescent="0.2">
      <c r="A43" t="s">
        <v>111</v>
      </c>
      <c r="C43">
        <v>110</v>
      </c>
      <c r="D43">
        <v>120</v>
      </c>
      <c r="E43">
        <v>161</v>
      </c>
      <c r="F43">
        <v>171</v>
      </c>
      <c r="G43">
        <v>181</v>
      </c>
      <c r="H43">
        <v>186</v>
      </c>
    </row>
    <row r="44" spans="1:8" x14ac:dyDescent="0.2">
      <c r="A44" t="s">
        <v>112</v>
      </c>
      <c r="C44">
        <v>110</v>
      </c>
      <c r="D44">
        <v>120</v>
      </c>
      <c r="E44">
        <v>162</v>
      </c>
      <c r="F44">
        <v>172</v>
      </c>
      <c r="G44">
        <v>182</v>
      </c>
      <c r="H44">
        <v>187</v>
      </c>
    </row>
    <row r="45" spans="1:8" x14ac:dyDescent="0.2">
      <c r="A45" t="s">
        <v>113</v>
      </c>
      <c r="C45">
        <v>110</v>
      </c>
      <c r="D45">
        <v>120</v>
      </c>
      <c r="E45">
        <v>163</v>
      </c>
      <c r="F45">
        <v>173</v>
      </c>
      <c r="G45">
        <v>183</v>
      </c>
      <c r="H45">
        <v>188</v>
      </c>
    </row>
    <row r="46" spans="1:8" x14ac:dyDescent="0.2">
      <c r="A46" t="s">
        <v>114</v>
      </c>
      <c r="C46">
        <v>110</v>
      </c>
      <c r="D46">
        <v>120</v>
      </c>
      <c r="E46">
        <v>164</v>
      </c>
      <c r="F46">
        <v>174</v>
      </c>
      <c r="G46">
        <v>184</v>
      </c>
      <c r="H46">
        <v>189</v>
      </c>
    </row>
    <row r="47" spans="1:8" x14ac:dyDescent="0.2">
      <c r="A47" t="s">
        <v>115</v>
      </c>
      <c r="C47">
        <v>110</v>
      </c>
      <c r="D47">
        <v>120</v>
      </c>
      <c r="E47">
        <v>165</v>
      </c>
      <c r="F47">
        <v>175</v>
      </c>
      <c r="G47">
        <v>185</v>
      </c>
      <c r="H47">
        <v>190</v>
      </c>
    </row>
    <row r="48" spans="1:8" x14ac:dyDescent="0.2">
      <c r="A48" t="s">
        <v>116</v>
      </c>
      <c r="C48">
        <v>110</v>
      </c>
      <c r="D48">
        <v>120</v>
      </c>
      <c r="E48">
        <v>166</v>
      </c>
      <c r="F48">
        <v>176</v>
      </c>
      <c r="G48">
        <v>186</v>
      </c>
      <c r="H48">
        <v>191</v>
      </c>
    </row>
    <row r="49" spans="1:8" x14ac:dyDescent="0.2">
      <c r="A49" t="s">
        <v>117</v>
      </c>
      <c r="C49">
        <v>110</v>
      </c>
      <c r="D49">
        <v>120</v>
      </c>
      <c r="E49">
        <v>167</v>
      </c>
      <c r="F49">
        <v>177</v>
      </c>
      <c r="G49">
        <v>187</v>
      </c>
      <c r="H49">
        <v>192</v>
      </c>
    </row>
    <row r="50" spans="1:8" x14ac:dyDescent="0.2">
      <c r="A50" t="s">
        <v>118</v>
      </c>
      <c r="C50">
        <v>110</v>
      </c>
      <c r="D50">
        <v>120</v>
      </c>
      <c r="E50">
        <v>168</v>
      </c>
      <c r="F50">
        <v>178</v>
      </c>
      <c r="G50">
        <v>188</v>
      </c>
      <c r="H50">
        <v>193</v>
      </c>
    </row>
    <row r="51" spans="1:8" x14ac:dyDescent="0.2">
      <c r="A51" t="s">
        <v>119</v>
      </c>
      <c r="C51">
        <v>110</v>
      </c>
      <c r="D51">
        <v>120</v>
      </c>
      <c r="E51">
        <v>169</v>
      </c>
      <c r="F51">
        <v>179</v>
      </c>
      <c r="G51">
        <v>189</v>
      </c>
      <c r="H51">
        <v>194</v>
      </c>
    </row>
    <row r="52" spans="1:8" x14ac:dyDescent="0.2">
      <c r="A52" t="s">
        <v>120</v>
      </c>
      <c r="C52">
        <v>110</v>
      </c>
      <c r="D52">
        <v>120</v>
      </c>
      <c r="E52">
        <v>170</v>
      </c>
      <c r="F52">
        <v>180</v>
      </c>
      <c r="G52">
        <v>190</v>
      </c>
      <c r="H52">
        <v>195</v>
      </c>
    </row>
    <row r="53" spans="1:8" x14ac:dyDescent="0.2">
      <c r="A53" t="s">
        <v>121</v>
      </c>
      <c r="C53">
        <v>110</v>
      </c>
      <c r="D53">
        <v>120</v>
      </c>
      <c r="E53">
        <v>171</v>
      </c>
      <c r="F53">
        <v>181</v>
      </c>
      <c r="G53">
        <v>191</v>
      </c>
      <c r="H53">
        <v>196</v>
      </c>
    </row>
    <row r="54" spans="1:8" x14ac:dyDescent="0.2">
      <c r="A54" t="s">
        <v>122</v>
      </c>
      <c r="C54">
        <v>110</v>
      </c>
      <c r="D54">
        <v>120</v>
      </c>
      <c r="E54">
        <v>172</v>
      </c>
      <c r="F54">
        <v>182</v>
      </c>
      <c r="G54">
        <v>192</v>
      </c>
      <c r="H54">
        <v>197</v>
      </c>
    </row>
    <row r="55" spans="1:8" x14ac:dyDescent="0.2">
      <c r="A55" t="s">
        <v>123</v>
      </c>
      <c r="C55">
        <v>110</v>
      </c>
      <c r="D55">
        <v>120</v>
      </c>
      <c r="E55">
        <v>173</v>
      </c>
      <c r="F55">
        <v>183</v>
      </c>
      <c r="G55">
        <v>193</v>
      </c>
      <c r="H55">
        <v>198</v>
      </c>
    </row>
    <row r="56" spans="1:8" x14ac:dyDescent="0.2">
      <c r="A56" t="s">
        <v>124</v>
      </c>
      <c r="C56">
        <v>110</v>
      </c>
      <c r="D56">
        <v>120</v>
      </c>
      <c r="E56">
        <v>174</v>
      </c>
      <c r="F56">
        <v>184</v>
      </c>
      <c r="G56">
        <v>194</v>
      </c>
      <c r="H56">
        <v>199</v>
      </c>
    </row>
    <row r="57" spans="1:8" x14ac:dyDescent="0.2">
      <c r="A57" t="s">
        <v>125</v>
      </c>
      <c r="C57">
        <v>110</v>
      </c>
      <c r="D57">
        <v>120</v>
      </c>
      <c r="E57">
        <v>175</v>
      </c>
      <c r="F57">
        <v>185</v>
      </c>
      <c r="G57">
        <v>195</v>
      </c>
      <c r="H57">
        <v>200</v>
      </c>
    </row>
    <row r="58" spans="1:8" x14ac:dyDescent="0.2">
      <c r="A58" t="s">
        <v>126</v>
      </c>
      <c r="C58">
        <v>110</v>
      </c>
      <c r="D58">
        <v>120</v>
      </c>
      <c r="E58">
        <v>176</v>
      </c>
      <c r="F58">
        <v>186</v>
      </c>
      <c r="G58">
        <v>196</v>
      </c>
      <c r="H58">
        <v>201</v>
      </c>
    </row>
    <row r="59" spans="1:8" x14ac:dyDescent="0.2">
      <c r="A59" t="s">
        <v>127</v>
      </c>
      <c r="C59">
        <v>110</v>
      </c>
      <c r="D59">
        <v>120</v>
      </c>
      <c r="E59">
        <v>177</v>
      </c>
      <c r="F59">
        <v>187</v>
      </c>
      <c r="G59">
        <v>197</v>
      </c>
      <c r="H59">
        <v>202</v>
      </c>
    </row>
    <row r="60" spans="1:8" x14ac:dyDescent="0.2">
      <c r="A60" t="s">
        <v>128</v>
      </c>
      <c r="C60">
        <v>110</v>
      </c>
      <c r="D60">
        <v>120</v>
      </c>
      <c r="E60">
        <v>178</v>
      </c>
      <c r="F60">
        <v>188</v>
      </c>
      <c r="G60">
        <v>198</v>
      </c>
      <c r="H60">
        <v>203</v>
      </c>
    </row>
    <row r="61" spans="1:8" x14ac:dyDescent="0.2">
      <c r="A61" t="s">
        <v>129</v>
      </c>
      <c r="C61">
        <v>110</v>
      </c>
      <c r="D61">
        <v>120</v>
      </c>
      <c r="E61">
        <v>179</v>
      </c>
      <c r="F61">
        <v>189</v>
      </c>
      <c r="G61">
        <v>199</v>
      </c>
      <c r="H61">
        <v>204</v>
      </c>
    </row>
    <row r="62" spans="1:8" x14ac:dyDescent="0.2">
      <c r="A62" t="s">
        <v>130</v>
      </c>
      <c r="C62">
        <v>110</v>
      </c>
      <c r="D62">
        <v>120</v>
      </c>
      <c r="E62">
        <v>180</v>
      </c>
      <c r="F62">
        <v>190</v>
      </c>
      <c r="G62">
        <v>200</v>
      </c>
      <c r="H62">
        <v>205</v>
      </c>
    </row>
    <row r="63" spans="1:8" x14ac:dyDescent="0.2">
      <c r="A63" t="s">
        <v>131</v>
      </c>
      <c r="C63">
        <v>110</v>
      </c>
      <c r="D63">
        <v>120</v>
      </c>
      <c r="E63">
        <v>181</v>
      </c>
      <c r="F63">
        <v>191</v>
      </c>
      <c r="G63">
        <v>201</v>
      </c>
      <c r="H63">
        <v>206</v>
      </c>
    </row>
    <row r="64" spans="1:8" x14ac:dyDescent="0.2">
      <c r="A64" t="s">
        <v>132</v>
      </c>
      <c r="C64">
        <v>110</v>
      </c>
      <c r="D64">
        <v>120</v>
      </c>
      <c r="E64">
        <v>182</v>
      </c>
      <c r="F64">
        <v>192</v>
      </c>
      <c r="G64">
        <v>202</v>
      </c>
      <c r="H64">
        <v>207</v>
      </c>
    </row>
    <row r="65" spans="1:8" x14ac:dyDescent="0.2">
      <c r="A65" t="s">
        <v>133</v>
      </c>
      <c r="C65">
        <v>110</v>
      </c>
      <c r="D65">
        <v>120</v>
      </c>
      <c r="E65">
        <v>183</v>
      </c>
      <c r="F65">
        <v>193</v>
      </c>
      <c r="G65">
        <v>203</v>
      </c>
      <c r="H65">
        <v>208</v>
      </c>
    </row>
    <row r="66" spans="1:8" x14ac:dyDescent="0.2">
      <c r="A66" t="s">
        <v>134</v>
      </c>
      <c r="C66">
        <v>110</v>
      </c>
      <c r="D66">
        <v>120</v>
      </c>
      <c r="E66">
        <v>184</v>
      </c>
      <c r="F66">
        <v>194</v>
      </c>
      <c r="G66">
        <v>204</v>
      </c>
      <c r="H66">
        <v>209</v>
      </c>
    </row>
    <row r="67" spans="1:8" x14ac:dyDescent="0.2">
      <c r="A67" t="s">
        <v>135</v>
      </c>
      <c r="C67">
        <v>110</v>
      </c>
      <c r="D67">
        <v>120</v>
      </c>
      <c r="E67">
        <v>185</v>
      </c>
      <c r="F67">
        <v>195</v>
      </c>
      <c r="G67">
        <v>205</v>
      </c>
      <c r="H67">
        <v>210</v>
      </c>
    </row>
    <row r="68" spans="1:8" x14ac:dyDescent="0.2">
      <c r="A68" t="s">
        <v>136</v>
      </c>
      <c r="C68">
        <v>110</v>
      </c>
      <c r="D68">
        <v>120</v>
      </c>
      <c r="E68">
        <v>186</v>
      </c>
      <c r="F68">
        <v>196</v>
      </c>
      <c r="G68">
        <v>206</v>
      </c>
      <c r="H68">
        <v>211</v>
      </c>
    </row>
    <row r="69" spans="1:8" x14ac:dyDescent="0.2">
      <c r="A69" t="s">
        <v>137</v>
      </c>
      <c r="C69">
        <v>110</v>
      </c>
      <c r="D69">
        <v>120</v>
      </c>
      <c r="E69">
        <v>187</v>
      </c>
      <c r="F69">
        <v>197</v>
      </c>
      <c r="G69">
        <v>207</v>
      </c>
      <c r="H69">
        <v>212</v>
      </c>
    </row>
    <row r="70" spans="1:8" x14ac:dyDescent="0.2">
      <c r="A70" t="s">
        <v>138</v>
      </c>
      <c r="C70">
        <v>110</v>
      </c>
      <c r="D70">
        <v>120</v>
      </c>
      <c r="E70">
        <v>188</v>
      </c>
      <c r="F70">
        <v>198</v>
      </c>
      <c r="G70">
        <v>208</v>
      </c>
      <c r="H70">
        <v>213</v>
      </c>
    </row>
    <row r="71" spans="1:8" x14ac:dyDescent="0.2">
      <c r="A71" t="s">
        <v>139</v>
      </c>
      <c r="C71">
        <v>110</v>
      </c>
      <c r="D71">
        <v>120</v>
      </c>
      <c r="E71">
        <v>189</v>
      </c>
      <c r="F71">
        <v>199</v>
      </c>
      <c r="G71">
        <v>209</v>
      </c>
      <c r="H71">
        <v>214</v>
      </c>
    </row>
    <row r="72" spans="1:8" x14ac:dyDescent="0.2">
      <c r="A72" t="s">
        <v>140</v>
      </c>
      <c r="C72">
        <v>110</v>
      </c>
      <c r="D72">
        <v>120</v>
      </c>
      <c r="E72">
        <v>190</v>
      </c>
      <c r="F72">
        <v>200</v>
      </c>
      <c r="G72">
        <v>210</v>
      </c>
      <c r="H72">
        <v>215</v>
      </c>
    </row>
    <row r="73" spans="1:8" x14ac:dyDescent="0.2">
      <c r="A73" t="s">
        <v>141</v>
      </c>
      <c r="C73">
        <v>110</v>
      </c>
      <c r="D73">
        <v>120</v>
      </c>
      <c r="E73">
        <v>191</v>
      </c>
      <c r="F73">
        <v>201</v>
      </c>
      <c r="G73">
        <v>211</v>
      </c>
      <c r="H73">
        <v>216</v>
      </c>
    </row>
    <row r="74" spans="1:8" x14ac:dyDescent="0.2">
      <c r="A74" t="s">
        <v>142</v>
      </c>
      <c r="C74">
        <v>110</v>
      </c>
      <c r="D74">
        <v>120</v>
      </c>
      <c r="E74">
        <v>192</v>
      </c>
      <c r="F74">
        <v>202</v>
      </c>
      <c r="G74">
        <v>212</v>
      </c>
      <c r="H74">
        <v>217</v>
      </c>
    </row>
    <row r="75" spans="1:8" x14ac:dyDescent="0.2">
      <c r="A75" t="s">
        <v>143</v>
      </c>
      <c r="C75">
        <v>110</v>
      </c>
      <c r="D75">
        <v>120</v>
      </c>
      <c r="E75">
        <v>193</v>
      </c>
      <c r="F75">
        <v>203</v>
      </c>
      <c r="G75">
        <v>213</v>
      </c>
      <c r="H75">
        <v>218</v>
      </c>
    </row>
    <row r="76" spans="1:8" x14ac:dyDescent="0.2">
      <c r="A76" t="s">
        <v>144</v>
      </c>
      <c r="C76">
        <v>110</v>
      </c>
      <c r="D76">
        <v>120</v>
      </c>
      <c r="E76">
        <v>194</v>
      </c>
      <c r="F76">
        <v>204</v>
      </c>
      <c r="G76">
        <v>214</v>
      </c>
      <c r="H76">
        <v>219</v>
      </c>
    </row>
    <row r="77" spans="1:8" x14ac:dyDescent="0.2">
      <c r="A77" t="s">
        <v>145</v>
      </c>
      <c r="C77">
        <v>110</v>
      </c>
      <c r="D77">
        <v>120</v>
      </c>
      <c r="E77">
        <v>195</v>
      </c>
      <c r="F77">
        <v>205</v>
      </c>
      <c r="G77">
        <v>215</v>
      </c>
      <c r="H77">
        <v>220</v>
      </c>
    </row>
    <row r="78" spans="1:8" x14ac:dyDescent="0.2">
      <c r="A78" t="s">
        <v>146</v>
      </c>
      <c r="C78">
        <v>110</v>
      </c>
      <c r="D78">
        <v>120</v>
      </c>
      <c r="E78">
        <v>196</v>
      </c>
      <c r="F78">
        <v>206</v>
      </c>
      <c r="G78">
        <v>216</v>
      </c>
      <c r="H78">
        <v>221</v>
      </c>
    </row>
    <row r="79" spans="1:8" x14ac:dyDescent="0.2">
      <c r="A79" t="s">
        <v>147</v>
      </c>
      <c r="C79">
        <v>110</v>
      </c>
      <c r="D79">
        <v>120</v>
      </c>
      <c r="E79">
        <v>197</v>
      </c>
      <c r="F79">
        <v>207</v>
      </c>
      <c r="G79">
        <v>217</v>
      </c>
      <c r="H79">
        <v>222</v>
      </c>
    </row>
    <row r="80" spans="1:8" x14ac:dyDescent="0.2">
      <c r="A80" t="s">
        <v>148</v>
      </c>
      <c r="C80">
        <v>110</v>
      </c>
      <c r="D80">
        <v>120</v>
      </c>
      <c r="E80">
        <v>198</v>
      </c>
      <c r="F80">
        <v>208</v>
      </c>
      <c r="G80">
        <v>218</v>
      </c>
      <c r="H80">
        <v>223</v>
      </c>
    </row>
    <row r="81" spans="1:8" x14ac:dyDescent="0.2">
      <c r="A81" t="s">
        <v>149</v>
      </c>
      <c r="C81">
        <v>110</v>
      </c>
      <c r="D81">
        <v>120</v>
      </c>
      <c r="E81">
        <v>199</v>
      </c>
      <c r="F81">
        <v>209</v>
      </c>
      <c r="G81">
        <v>219</v>
      </c>
      <c r="H81">
        <v>224</v>
      </c>
    </row>
    <row r="82" spans="1:8" x14ac:dyDescent="0.2">
      <c r="A82" t="s">
        <v>150</v>
      </c>
      <c r="C82">
        <v>110</v>
      </c>
      <c r="D82">
        <v>120</v>
      </c>
      <c r="E82">
        <v>200</v>
      </c>
      <c r="F82">
        <v>210</v>
      </c>
      <c r="G82">
        <v>220</v>
      </c>
      <c r="H82">
        <v>225</v>
      </c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Sheet1</vt:lpstr>
      <vt:lpstr>Options</vt:lpstr>
      <vt:lpstr>Grid</vt:lpstr>
      <vt:lpstr>Area</vt:lpstr>
      <vt:lpstr>AreaSalary</vt:lpstr>
      <vt:lpstr>AWA</vt:lpstr>
      <vt:lpstr>awalist</vt:lpstr>
      <vt:lpstr>EducationClass</vt:lpstr>
      <vt:lpstr>EducationLevel</vt:lpstr>
      <vt:lpstr>EducExpGrid</vt:lpstr>
      <vt:lpstr>Enrollment</vt:lpstr>
      <vt:lpstr>enrollmentlist</vt:lpstr>
      <vt:lpstr>YesorNo</vt:lpstr>
    </vt:vector>
  </TitlesOfParts>
  <Company>Michigan District-LCMS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Woltemath</dc:creator>
  <cp:lastModifiedBy>Woltemath, Chad</cp:lastModifiedBy>
  <cp:lastPrinted>2004-06-29T13:59:11Z</cp:lastPrinted>
  <dcterms:created xsi:type="dcterms:W3CDTF">2004-06-28T11:47:35Z</dcterms:created>
  <dcterms:modified xsi:type="dcterms:W3CDTF">2025-09-25T19:29:24Z</dcterms:modified>
</cp:coreProperties>
</file>